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hurl_000\Desktop\DUE 7-30\GO XL Cap1 - Proj Specs\"/>
    </mc:Choice>
  </mc:AlternateContent>
  <bookViews>
    <workbookView xWindow="0" yWindow="0" windowWidth="24000" windowHeight="9435" tabRatio="772"/>
  </bookViews>
  <sheets>
    <sheet name="Net Sales" sheetId="1" r:id="rId1"/>
    <sheet name="Seattle Inventory" sheetId="5" r:id="rId2"/>
    <sheet name="Denver Inventory" sheetId="13" r:id="rId3"/>
    <sheet name="Inventory Summary" sheetId="14" r:id="rId4"/>
    <sheet name="Annual Expenses" sheetId="10" r:id="rId5"/>
    <sheet name="Sales Reps" sheetId="11" r:id="rId6"/>
  </sheets>
  <definedNames>
    <definedName name="_xlnm.Print_Titles" localSheetId="2">'Denver Inventory'!$13:$13</definedName>
  </definedNames>
  <calcPr calcId="152511"/>
</workbook>
</file>

<file path=xl/calcChain.xml><?xml version="1.0" encoding="utf-8"?>
<calcChain xmlns="http://schemas.openxmlformats.org/spreadsheetml/2006/main">
  <c r="B4" i="5" l="1"/>
  <c r="G18" i="13" l="1"/>
  <c r="G17" i="13"/>
  <c r="G16" i="13"/>
  <c r="G15" i="13"/>
  <c r="G14" i="13"/>
  <c r="B10" i="13"/>
  <c r="B8" i="13"/>
  <c r="B7" i="13"/>
  <c r="B6" i="13"/>
  <c r="B5" i="13"/>
  <c r="B4" i="13"/>
</calcChain>
</file>

<file path=xl/sharedStrings.xml><?xml version="1.0" encoding="utf-8"?>
<sst xmlns="http://schemas.openxmlformats.org/spreadsheetml/2006/main" count="114" uniqueCount="74">
  <si>
    <t>Quarter 1</t>
  </si>
  <si>
    <t>Quarter 2</t>
  </si>
  <si>
    <t>Quarter 3</t>
  </si>
  <si>
    <t>Quarter 4</t>
  </si>
  <si>
    <t>Total Sales</t>
  </si>
  <si>
    <t>Front Range Action Sports</t>
  </si>
  <si>
    <t>Colorado</t>
  </si>
  <si>
    <t>New Mexico</t>
  </si>
  <si>
    <t>Oregon</t>
  </si>
  <si>
    <t>Washington</t>
  </si>
  <si>
    <t>California</t>
  </si>
  <si>
    <t>Seattle Facility: Inventory Status of Apparel</t>
  </si>
  <si>
    <t>Total Items in Stock</t>
  </si>
  <si>
    <t>Average Price</t>
  </si>
  <si>
    <t>Median Price</t>
  </si>
  <si>
    <t>Lowest Price</t>
  </si>
  <si>
    <t>Highest Price</t>
  </si>
  <si>
    <t>Quantity in Stock</t>
  </si>
  <si>
    <t>Item #</t>
  </si>
  <si>
    <t>Item Name</t>
  </si>
  <si>
    <t>Retail Price</t>
  </si>
  <si>
    <t>Category</t>
  </si>
  <si>
    <t>Sport</t>
  </si>
  <si>
    <t>Stock Level</t>
  </si>
  <si>
    <t>Fitness</t>
  </si>
  <si>
    <t>Biking</t>
  </si>
  <si>
    <t>Deluxe Biking Shorts</t>
  </si>
  <si>
    <t>Pants</t>
  </si>
  <si>
    <t xml:space="preserve">Vented Explorer </t>
  </si>
  <si>
    <t>Hats</t>
  </si>
  <si>
    <t>Hiking</t>
  </si>
  <si>
    <t>Wicked Heavy Socks</t>
  </si>
  <si>
    <t>Socks and Gloves</t>
  </si>
  <si>
    <t>Skiing</t>
  </si>
  <si>
    <t>Gripper Gloves</t>
  </si>
  <si>
    <t>Airflow Hat</t>
  </si>
  <si>
    <t>Mini Crew Socks</t>
  </si>
  <si>
    <t>Sun Runner Cap</t>
  </si>
  <si>
    <t>Striped Crew Socks</t>
  </si>
  <si>
    <t>Seattle</t>
  </si>
  <si>
    <t>Denver</t>
  </si>
  <si>
    <t>Apparel Inventory Summary</t>
  </si>
  <si>
    <t>Cotton Visor</t>
  </si>
  <si>
    <t>Bandana</t>
  </si>
  <si>
    <t>Denver Facility: Inventory Status of Apparel</t>
  </si>
  <si>
    <t>Annual Total</t>
  </si>
  <si>
    <t>Totals by Quarter</t>
  </si>
  <si>
    <t>Sales Expense</t>
  </si>
  <si>
    <t>Administrative Expense</t>
  </si>
  <si>
    <t>Rent Expense</t>
  </si>
  <si>
    <t>Interest Expense</t>
  </si>
  <si>
    <t>Advertising Expense</t>
  </si>
  <si>
    <t>Direct Expenses by Quarter</t>
  </si>
  <si>
    <t xml:space="preserve">Number of Ski Products </t>
  </si>
  <si>
    <t>Expenses  5-Year Forecast</t>
  </si>
  <si>
    <t>Forecasted Increase</t>
  </si>
  <si>
    <t>Year</t>
  </si>
  <si>
    <t>Projected Expenses</t>
  </si>
  <si>
    <t xml:space="preserve">Ski Quantity in Stock </t>
  </si>
  <si>
    <t>% of Total</t>
  </si>
  <si>
    <t>Annual Net Sales 2016</t>
  </si>
  <si>
    <t>As of December 31, 2016</t>
  </si>
  <si>
    <t>Summary, December 2016</t>
  </si>
  <si>
    <t>Caputo, Stephanie</t>
  </si>
  <si>
    <t>Hernandez, Anna</t>
  </si>
  <si>
    <t>Alexander, Rebekah</t>
  </si>
  <si>
    <t>Bradley, Christine</t>
  </si>
  <si>
    <t>DiAntonio, Avelina</t>
  </si>
  <si>
    <t>Alvarez, Eliza</t>
  </si>
  <si>
    <t>Furfy, Jana</t>
  </si>
  <si>
    <t>Total</t>
  </si>
  <si>
    <t>Percent of Total Sales</t>
  </si>
  <si>
    <t>Trend</t>
  </si>
  <si>
    <t xml:space="preserve">Ski Products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</si>
</sst>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9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b/>
      <sz val="18"/>
      <color theme="3"/>
      <name val="Gill Sans MT"/>
      <family val="2"/>
      <scheme val="major"/>
    </font>
    <font>
      <b/>
      <sz val="15"/>
      <color theme="3"/>
      <name val="Gill Sans MT"/>
      <family val="2"/>
      <scheme val="minor"/>
    </font>
    <font>
      <b/>
      <sz val="11"/>
      <color theme="3"/>
      <name val="Gill Sans MT"/>
      <family val="2"/>
      <scheme val="minor"/>
    </font>
    <font>
      <b/>
      <i/>
      <sz val="11"/>
      <name val="Gill Sans MT"/>
      <family val="2"/>
      <scheme val="minor"/>
    </font>
    <font>
      <b/>
      <i/>
      <sz val="11"/>
      <color theme="1"/>
      <name val="Gill Sans MT"/>
      <family val="2"/>
      <scheme val="minor"/>
    </font>
    <font>
      <b/>
      <sz val="11"/>
      <name val="Gill Sans MT"/>
      <family val="2"/>
      <scheme val="minor"/>
    </font>
    <font>
      <b/>
      <sz val="11"/>
      <color theme="0"/>
      <name val="Gill Sans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</borders>
  <cellStyleXfs count="3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2" applyNumberFormat="0" applyFill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0" fillId="0" borderId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2" applyNumberFormat="0" applyFill="0" applyAlignment="0" applyProtection="0"/>
    <xf numFmtId="42" fontId="1" fillId="0" borderId="0" applyFont="0" applyFill="0" applyBorder="0" applyAlignment="0" applyProtection="0"/>
    <xf numFmtId="0" fontId="0" fillId="0" borderId="0"/>
    <xf numFmtId="0" fontId="0" fillId="0" borderId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0" fillId="0" borderId="0"/>
    <xf numFmtId="0" fontId="0" fillId="0" borderId="0"/>
  </cellStyleXfs>
  <cellXfs count="57">
    <xf numFmtId="0" fontId="0" fillId="0" borderId="0" xfId="0"/>
    <xf numFmtId="0" fontId="4" fillId="0" borderId="2" xfId="5" applyAlignment="1">
      <alignment horizontal="center"/>
    </xf>
    <xf numFmtId="0" fontId="4" fillId="0" borderId="0" xfId="4"/>
    <xf numFmtId="164" fontId="0" fillId="0" borderId="0" xfId="1" applyNumberFormat="1" applyFont="1"/>
    <xf numFmtId="0" fontId="5" fillId="0" borderId="0" xfId="4" applyFont="1"/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 applyAlignment="1">
      <alignment horizontal="left"/>
    </xf>
    <xf numFmtId="0" fontId="6" fillId="0" borderId="0" xfId="0" applyFont="1" applyFill="1"/>
    <xf numFmtId="165" fontId="6" fillId="0" borderId="0" xfId="0" applyNumberFormat="1" applyFont="1" applyFill="1"/>
    <xf numFmtId="0" fontId="6" fillId="0" borderId="0" xfId="0" applyFont="1"/>
    <xf numFmtId="0" fontId="7" fillId="0" borderId="2" xfId="5" applyFont="1" applyAlignment="1">
      <alignment horizontal="center"/>
    </xf>
    <xf numFmtId="42" fontId="0" fillId="0" borderId="0" xfId="6" applyFont="1"/>
    <xf numFmtId="0" fontId="0" fillId="0" borderId="0" xfId="0" applyAlignment="1"/>
    <xf numFmtId="0" fontId="0" fillId="0" borderId="0" xfId="0"/>
    <xf numFmtId="41" fontId="0" fillId="0" borderId="0" xfId="7" applyFont="1"/>
    <xf numFmtId="0" fontId="4" fillId="0" borderId="0" xfId="4" applyAlignment="1">
      <alignment horizontal="center" vertical="center"/>
    </xf>
    <xf numFmtId="0" fontId="4" fillId="0" borderId="0" xfId="4" applyAlignment="1">
      <alignment horizontal="center" vertical="center" wrapText="1"/>
    </xf>
    <xf numFmtId="10" fontId="0" fillId="0" borderId="0" xfId="9" applyNumberFormat="1" applyFont="1" applyAlignment="1">
      <alignment horizontal="center"/>
    </xf>
    <xf numFmtId="166" fontId="0" fillId="0" borderId="0" xfId="8" applyNumberFormat="1" applyFont="1"/>
    <xf numFmtId="44" fontId="0" fillId="0" borderId="0" xfId="8" applyFont="1"/>
    <xf numFmtId="9" fontId="0" fillId="0" borderId="0" xfId="9" applyFont="1" applyAlignment="1">
      <alignment horizontal="center"/>
    </xf>
    <xf numFmtId="0" fontId="8" fillId="3" borderId="3" xfId="0" applyFont="1" applyFill="1" applyBorder="1"/>
    <xf numFmtId="0" fontId="8" fillId="3" borderId="4" xfId="0" applyFont="1" applyFill="1" applyBorder="1"/>
    <xf numFmtId="0" fontId="8" fillId="3" borderId="5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0" xfId="8" applyNumberFormat="1" applyFont="1"/>
    <xf numFmtId="0" fontId="2" fillId="0" borderId="0" xfId="2" applyAlignment="1">
      <alignment horizontal="center"/>
    </xf>
    <xf numFmtId="0" fontId="3" fillId="0" borderId="1" xfId="3" applyAlignment="1">
      <alignment horizontal="center"/>
    </xf>
    <xf numFmtId="0" fontId="2" fillId="2" borderId="0" xfId="2" applyFill="1" applyAlignment="1">
      <alignment horizontal="center"/>
    </xf>
    <xf numFmtId="0" fontId="3" fillId="2" borderId="1" xfId="3" applyFill="1" applyAlignment="1">
      <alignment horizontal="center"/>
    </xf>
    <xf numFmtId="0" fontId="0" fillId="0" borderId="0" xfId="10"/>
    <xf numFmtId="0" fontId="4" fillId="0" borderId="2" xfId="11" applyAlignment="1">
      <alignment horizontal="center"/>
    </xf>
    <xf numFmtId="0" fontId="4" fillId="0" borderId="0" xfId="12"/>
    <xf numFmtId="164" fontId="0" fillId="0" borderId="0" xfId="13" applyNumberFormat="1" applyFont="1"/>
    <xf numFmtId="0" fontId="5" fillId="0" borderId="0" xfId="14" applyFont="1"/>
    <xf numFmtId="0" fontId="0" fillId="0" borderId="0" xfId="15"/>
    <xf numFmtId="0" fontId="0" fillId="0" borderId="0" xfId="16" applyFill="1" applyAlignment="1">
      <alignment horizontal="right"/>
    </xf>
    <xf numFmtId="0" fontId="0" fillId="0" borderId="0" xfId="17" applyFill="1" applyAlignment="1">
      <alignment horizontal="left"/>
    </xf>
    <xf numFmtId="0" fontId="6" fillId="0" borderId="0" xfId="18" applyFont="1" applyFill="1"/>
    <xf numFmtId="165" fontId="6" fillId="0" borderId="0" xfId="19" applyNumberFormat="1" applyFont="1" applyFill="1"/>
    <xf numFmtId="0" fontId="6" fillId="0" borderId="0" xfId="20" applyFont="1"/>
    <xf numFmtId="0" fontId="7" fillId="0" borderId="2" xfId="21" applyFont="1" applyAlignment="1">
      <alignment horizontal="center"/>
    </xf>
    <xf numFmtId="42" fontId="0" fillId="0" borderId="0" xfId="22" applyFont="1"/>
    <xf numFmtId="0" fontId="0" fillId="0" borderId="0" xfId="23" applyAlignment="1"/>
    <xf numFmtId="0" fontId="0" fillId="0" borderId="0" xfId="24"/>
    <xf numFmtId="41" fontId="0" fillId="0" borderId="0" xfId="25" applyFont="1"/>
    <xf numFmtId="0" fontId="4" fillId="0" borderId="0" xfId="26" applyAlignment="1">
      <alignment horizontal="center" vertical="center"/>
    </xf>
    <xf numFmtId="0" fontId="4" fillId="0" borderId="0" xfId="27" applyAlignment="1">
      <alignment horizontal="center" vertical="center" wrapText="1"/>
    </xf>
    <xf numFmtId="10" fontId="0" fillId="0" borderId="0" xfId="28" applyNumberFormat="1" applyFont="1" applyAlignment="1">
      <alignment horizontal="center"/>
    </xf>
    <xf numFmtId="166" fontId="0" fillId="0" borderId="0" xfId="29" applyNumberFormat="1" applyFont="1"/>
    <xf numFmtId="44" fontId="0" fillId="0" borderId="0" xfId="30" applyFont="1"/>
    <xf numFmtId="9" fontId="0" fillId="0" borderId="0" xfId="31" applyFont="1" applyAlignment="1">
      <alignment horizontal="center"/>
    </xf>
    <xf numFmtId="0" fontId="8" fillId="3" borderId="3" xfId="32" applyFont="1" applyFill="1" applyBorder="1"/>
    <xf numFmtId="0" fontId="8" fillId="3" borderId="4" xfId="33" applyFont="1" applyFill="1" applyBorder="1"/>
  </cellXfs>
  <cellStyles count="34">
    <cellStyle name="Comma" xfId="1" builtinId="3"/>
    <cellStyle name="Comma [0]" xfId="7" builtinId="6"/>
    <cellStyle name="Currency" xfId="8" builtinId="4"/>
    <cellStyle name="Currency [0]" xfId="6" builtinId="7"/>
    <cellStyle name="Heading 1" xfId="3" builtinId="16"/>
    <cellStyle name="Heading 3" xfId="5" builtinId="18"/>
    <cellStyle name="Heading 4" xfId="4" builtinId="19"/>
    <cellStyle name="Normal" xfId="0" builtinId="0"/>
    <cellStyle name="Percent" xfId="9" builtinId="5"/>
    <cellStyle name="Title" xfId="2" builtinId="15"/>
    <cellStyle name="VZ/P88cuBu9oE/VXfnp4KR7u1eDxUWGttRurh21R+aU=-~nDKbGpRP7Rh5/G3iCVDqCA==" xfId="10"/>
    <cellStyle name="NXGEkanlNCgahSQFVDnKYSTCDWS6bW980yVRkm4YQQ4=-~rqQGsB9R8dDibJ9JuD1YZQ==" xfId="11"/>
    <cellStyle name="xKM8TgUkcLDgVvtJBl1f2a3zb7DeA8/ll353goWY/ww=-~KKogd7oSLClDUMHrDpbtDA==" xfId="12"/>
    <cellStyle name="DI90k3tUHkWy6ceJ1f2DYZCwxDQIURObtuHizURIQXg=-~Sk57ftOu5FBWcOmNK3jWkw==" xfId="13"/>
    <cellStyle name="fBV6J+gBrcT1duPvr/oAgnVyi8ARoYY1o1xEDhHwqlc=-~QRt+YGc/KhTXf9AB2uzzbg==" xfId="14"/>
    <cellStyle name="Rh2jupWZy8XrQjNKCJrLJmtncHhWCeUNO6i/avFS374=-~qq+87h//jBuSPWcHEM9CnQ==" xfId="15"/>
    <cellStyle name="d/fltIPx9lALDHMncRHlBTO06e1L9W7j7P0q8g8/Jic=-~uxdJEDquN11CuQ5XsoGukw==" xfId="16"/>
    <cellStyle name="RRhvC3exsTQ78UJjz5adPKgTwICSE5SWgamhceBervY=-~ZgLmK5VvxT8SQvIt4yaoOA==" xfId="17"/>
    <cellStyle name="/2wTnGtzwtk3xGNIRUJ/OB4r4bqDiJZtB0PTLR0U1Sg=-~/ZWTEqq715w7tsGsF2bfcA==" xfId="18"/>
    <cellStyle name="kihLW88S0KPb1nqyJfqRaKxfSsOYxILFF/fb19hkUhE=-~qhYXrUEZ3/R036lKmjA3Iw==" xfId="19"/>
    <cellStyle name="GVBXsFuRI65R8ZiJIf6IIG8pLYkLm8ScsZ0r7qU3ykI=-~M+IPJWrnFc4uFWgrjt4Vlw==" xfId="20"/>
    <cellStyle name="xMTkIY/70fStqixx8sYMYdsd8BzGGARKiWlWXV0Aviw=-~H2ZnIWdFpUTgEyHMtajRcw==" xfId="21"/>
    <cellStyle name="tfOZHsdTozBreW6HmpuywsylDAL1GO07D32hrDHwGvU=-~B4y83UK31YJYTXpLMzJKsg==" xfId="22"/>
    <cellStyle name="Omp6pUlEidijUXpWh5VX7/HZLRI0ZUjW0pxWX1aBUsA=-~bIr0ijQv0Y6LwXCRSjXWAA==" xfId="23"/>
    <cellStyle name="MSlQdVEwKsoV8Mj3HGx9jGvQVmLczVKfgeTaYgAwkm8=-~LbTlhRYO92r3bWbT741fWw==" xfId="24"/>
    <cellStyle name="S7cFdkNRljJafMPY1EOPEbWHMJTX8+tr1JdP/aa07j0=-~xRDEWMXqIQcTxKtJvg3n8g==" xfId="25"/>
    <cellStyle name="VOYyzoUq6U/Yv4q9l3meJjHudFf+MuaDMsRQZapnpqs=-~GDXlydubp9HYX38VCgGA7Q==" xfId="26"/>
    <cellStyle name="+ZUC6j+w4dUKGodKf04w/CiL2pW0Rbnz0IUX5TgrNa0=-~MQ26Ku4dOo5UuHTLq5c+Tg==" xfId="27"/>
    <cellStyle name="hqk+r19Pvbf5R9U2RCH1Zgs47+F5HzBftWEZyQcBk8o=-~9Rgd75pdyqs8gT6fW9H+oQ==" xfId="28"/>
    <cellStyle name="6LzZRpR0moOVd2I77LGHabaMqbVceOiaGOgX9viwTWA=-~rPft1EnylqV5qnUqPBVXkw==" xfId="29"/>
    <cellStyle name="9/78Adr94xpyFoCP9GS6zg+9M0fx59mmOU8ItrF7UFg=-~Ql3sugM41cWoNqOYYypd7w==" xfId="30"/>
    <cellStyle name="YatCDfjqpMhV6sXkM9NILSf25BIw2YBEd8in2VPHx68=-~0892l0ZIbLqWZpTMaDL1zA==" xfId="31"/>
    <cellStyle name="dGkneyYdHOh2u6VpkXKzerjcG+UhxUt5ah/EGFZZgOI=-~iFABuK0bNDegr8Pcff5yGQ==" xfId="32"/>
    <cellStyle name="S9j3RbOH74ttTc9UwQ01BfyJuCvtPs+1qqAS/5E8cpg=-~xh4ToLE/NGwZJHEuspx+ow==" xfId="33"/>
  </cellStyles>
  <dxfs count="3">
    <dxf>
      <font>
        <color rgb="FF006100"/>
      </font>
      <fill>
        <patternFill>
          <bgColor rgb="FFC6EFCE"/>
        </patternFill>
      </fill>
    </dxf>
    <dxf>
      <font>
        <b/>
        <i/>
        <color theme="6"/>
      </font>
    </dxf>
    <dxf>
      <font>
        <b/>
        <i/>
        <color theme="6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39937e90b54d403e" 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lstic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Solstice">
      <a:maj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HY엽서L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olstice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50000" t="50000" r="50000" b="5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50000" t="50000" r="50000" b="5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355000"/>
              </a:schemeClr>
            </a:gs>
            <a:gs pos="40000">
              <a:schemeClr val="phClr">
                <a:tint val="85000"/>
                <a:satMod val="320000"/>
              </a:schemeClr>
            </a:gs>
            <a:gs pos="100000">
              <a:schemeClr val="phClr">
                <a:shade val="55000"/>
                <a:satMod val="300000"/>
              </a:schemeClr>
            </a:gs>
          </a:gsLst>
          <a:path path="circle">
            <a:fillToRect l="-24500" t="-20000" r="124500" b="12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"/>
                <a:satMod val="300000"/>
              </a:schemeClr>
              <a:schemeClr val="phClr">
                <a:tint val="90000"/>
                <a:satMod val="225000"/>
              </a:schemeClr>
            </a:duotone>
          </a:blip>
          <a:tile tx="0" ty="0" sx="90000" sy="90000" flip="xy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zoomScaleNormal="100" workbookViewId="0">
      <selection sqref="A1:H1"/>
    </sheetView>
  </sheetViews>
  <sheetFormatPr defaultRowHeight="17.25" x14ac:dyDescent="0.35"/>
  <cols>
    <col min="1" max="1" width="11.25" customWidth="1"/>
    <col min="2" max="6" width="15.625" customWidth="1"/>
    <col min="7" max="8" width="12.5" customWidth="1"/>
  </cols>
  <sheetData>
    <row r="1" spans="1:8" ht="27.75" x14ac:dyDescent="0.55000000000000004">
      <c r="A1" s="29" t="s">
        <v>5</v>
      </c>
      <c r="B1" s="29"/>
      <c r="C1" s="29"/>
      <c r="D1" s="29"/>
      <c r="E1" s="29"/>
      <c r="F1" s="29"/>
      <c r="G1" s="29"/>
      <c r="H1" s="29"/>
    </row>
    <row r="2" spans="1:8" ht="24.75" thickBot="1" x14ac:dyDescent="0.55000000000000004">
      <c r="A2" s="30" t="s">
        <v>60</v>
      </c>
      <c r="B2" s="30"/>
      <c r="C2" s="30"/>
      <c r="D2" s="30"/>
      <c r="E2" s="30"/>
      <c r="F2" s="30"/>
      <c r="G2" s="30"/>
      <c r="H2" s="30"/>
    </row>
    <row r="3" spans="1:8" ht="35.25" thickTop="1" x14ac:dyDescent="0.35">
      <c r="B3" s="49" t="s">
        <v>0</v>
      </c>
      <c r="C3" s="49" t="s">
        <v>1</v>
      </c>
      <c r="D3" s="49" t="s">
        <v>2</v>
      </c>
      <c r="E3" s="49" t="s">
        <v>3</v>
      </c>
      <c r="F3" s="49" t="s">
        <v>70</v>
      </c>
      <c r="G3" s="50" t="s">
        <v>71</v>
      </c>
      <c r="H3" s="49" t="s">
        <v>72</v>
      </c>
    </row>
    <row r="4" spans="1:8" x14ac:dyDescent="0.35">
      <c r="A4" t="s" s="33">
        <v>6</v>
      </c>
      <c r="B4" s="52">
        <v>48123789</v>
      </c>
      <c r="C4" s="52">
        <v>42468256</v>
      </c>
      <c r="D4" s="52">
        <v>45159681</v>
      </c>
      <c r="E4" s="52">
        <v>49452695</v>
      </c>
      <c r="F4" s="52"/>
      <c r="G4" s="51"/>
    </row>
    <row r="5" spans="1:8" x14ac:dyDescent="0.35">
      <c r="A5" t="s" s="33">
        <v>7</v>
      </c>
      <c r="B5" s="48">
        <v>25783516</v>
      </c>
      <c r="C5" s="48">
        <v>21985365</v>
      </c>
      <c r="D5" s="48">
        <v>19987269</v>
      </c>
      <c r="E5" s="48">
        <v>22252487</v>
      </c>
      <c r="F5" s="48"/>
      <c r="G5" s="51"/>
    </row>
    <row r="6" spans="1:8" x14ac:dyDescent="0.35">
      <c r="A6" t="s" s="33">
        <v>8</v>
      </c>
      <c r="B6" s="48">
        <v>35658498</v>
      </c>
      <c r="C6" s="48">
        <v>34689526</v>
      </c>
      <c r="D6" s="48">
        <v>37986369</v>
      </c>
      <c r="E6" s="48">
        <v>39456899</v>
      </c>
      <c r="F6" s="48"/>
      <c r="G6" s="51"/>
    </row>
    <row r="7" spans="1:8" x14ac:dyDescent="0.35">
      <c r="A7" t="s" s="33">
        <v>10</v>
      </c>
      <c r="B7" s="48">
        <v>58123789</v>
      </c>
      <c r="C7" s="48">
        <v>64468256</v>
      </c>
      <c r="D7" s="48">
        <v>65159681</v>
      </c>
      <c r="E7" s="48">
        <v>68452695</v>
      </c>
      <c r="F7" s="48"/>
      <c r="G7" s="51"/>
    </row>
    <row r="8" spans="1:8" x14ac:dyDescent="0.35">
      <c r="A8" t="s" s="33">
        <v>9</v>
      </c>
      <c r="B8" s="48">
        <v>42143258</v>
      </c>
      <c r="C8" s="48">
        <v>46598456</v>
      </c>
      <c r="D8" s="48">
        <v>44874332</v>
      </c>
      <c r="E8" s="48">
        <v>50546222</v>
      </c>
      <c r="F8" s="48"/>
      <c r="G8" s="51"/>
    </row>
    <row r="9" spans="1:8" x14ac:dyDescent="0.35">
      <c r="A9" t="s" s="33">
        <v>4</v>
      </c>
      <c r="B9" s="52"/>
      <c r="C9" s="52"/>
      <c r="D9" s="52"/>
      <c r="E9" s="52"/>
      <c r="F9" s="52"/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G19"/>
  <sheetViews>
    <sheetView zoomScaleNormal="100" workbookViewId="0">
      <selection sqref="A1:G1"/>
    </sheetView>
  </sheetViews>
  <sheetFormatPr defaultRowHeight="17.25" x14ac:dyDescent="0.35"/>
  <cols>
    <col min="1" max="1" width="20.25" bestFit="1" customWidth="1"/>
    <col min="2" max="2" width="9.5" customWidth="1"/>
    <col min="3" max="3" width="26.625" customWidth="1"/>
    <col min="4" max="4" width="13.875" customWidth="1"/>
    <col min="5" max="5" width="17.5" customWidth="1"/>
    <col min="6" max="6" width="17.625" customWidth="1"/>
    <col min="7" max="7" width="13.75" customWidth="1"/>
  </cols>
  <sheetData>
    <row r="1" spans="1:7" ht="27.75" x14ac:dyDescent="0.55000000000000004">
      <c r="A1" s="29" t="s">
        <v>11</v>
      </c>
      <c r="B1" s="29"/>
      <c r="C1" s="29"/>
      <c r="D1" s="29"/>
      <c r="E1" s="29"/>
      <c r="F1" s="29"/>
      <c r="G1" s="29"/>
    </row>
    <row r="2" spans="1:7" ht="24.75" thickBot="1" x14ac:dyDescent="0.55000000000000004">
      <c r="A2" s="30" t="s">
        <v>61</v>
      </c>
      <c r="B2" s="30"/>
      <c r="C2" s="30"/>
      <c r="D2" s="30"/>
      <c r="E2" s="30"/>
      <c r="F2" s="30"/>
      <c r="G2" s="30"/>
    </row>
    <row r="3" spans="1:7" ht="18" thickTop="1" x14ac:dyDescent="0.35"/>
    <row r="4" spans="1:7" x14ac:dyDescent="0.35">
      <c r="A4" t="s" s="33">
        <v>12</v>
      </c>
      <c r="B4" s="48">
        <f>SUM(A14:A19)</f>
        <v>271</v>
      </c>
    </row>
    <row r="5" spans="1:7" x14ac:dyDescent="0.35">
      <c r="A5" t="s" s="33">
        <v>13</v>
      </c>
      <c r="B5" s="28"/>
    </row>
    <row r="6" spans="1:7" x14ac:dyDescent="0.35">
      <c r="A6" t="s" s="33">
        <v>14</v>
      </c>
      <c r="B6" s="28"/>
    </row>
    <row r="7" spans="1:7" x14ac:dyDescent="0.35">
      <c r="A7" t="s" s="33">
        <v>15</v>
      </c>
      <c r="B7" s="28"/>
    </row>
    <row r="8" spans="1:7" x14ac:dyDescent="0.35">
      <c r="A8" t="s" s="33">
        <v>16</v>
      </c>
      <c r="B8" s="28"/>
    </row>
    <row r="10" spans="1:7" x14ac:dyDescent="0.35">
      <c r="A10" s="40" t="s">
        <v>73</v>
      </c>
      <c r="B10" s="48"/>
    </row>
    <row r="11" spans="1:7" x14ac:dyDescent="0.35">
      <c r="A11" s="39" t="s">
        <v>58</v>
      </c>
      <c r="B11" s="48"/>
    </row>
    <row r="13" spans="1:7" x14ac:dyDescent="0.35">
      <c r="A13" t="s" s="33">
        <v>17</v>
      </c>
      <c r="B13" t="s" s="33">
        <v>18</v>
      </c>
      <c r="C13" t="s" s="33">
        <v>19</v>
      </c>
      <c r="D13" t="s" s="33">
        <v>20</v>
      </c>
      <c r="E13" t="s" s="33">
        <v>21</v>
      </c>
      <c r="F13" t="s" s="33">
        <v>22</v>
      </c>
      <c r="G13" t="s" s="33">
        <v>23</v>
      </c>
    </row>
    <row r="14" spans="1:7" x14ac:dyDescent="0.35">
      <c r="A14" s="33">
        <v>32</v>
      </c>
      <c r="B14" s="33">
        <v>115689</v>
      </c>
      <c r="C14" t="s" s="33">
        <v>26</v>
      </c>
      <c r="D14" s="33">
        <v>69.52</v>
      </c>
      <c r="E14" t="s" s="33">
        <v>27</v>
      </c>
      <c r="F14" t="s" s="33">
        <v>25</v>
      </c>
    </row>
    <row r="15" spans="1:7" x14ac:dyDescent="0.35">
      <c r="A15" s="33">
        <v>78</v>
      </c>
      <c r="B15" s="33">
        <v>114568</v>
      </c>
      <c r="C15" t="s" s="33">
        <v>28</v>
      </c>
      <c r="D15" s="33">
        <v>34.78</v>
      </c>
      <c r="E15" t="s" s="33">
        <v>29</v>
      </c>
      <c r="F15" t="s" s="33">
        <v>30</v>
      </c>
    </row>
    <row r="16" spans="1:7" x14ac:dyDescent="0.35">
      <c r="A16" s="33">
        <v>28</v>
      </c>
      <c r="B16" s="33">
        <v>456897</v>
      </c>
      <c r="C16" t="s" s="33">
        <v>31</v>
      </c>
      <c r="D16" s="33">
        <v>9.35</v>
      </c>
      <c r="E16" t="s" s="33">
        <v>32</v>
      </c>
      <c r="F16" t="s" s="33">
        <v>33</v>
      </c>
    </row>
    <row r="17" spans="1:6" x14ac:dyDescent="0.35">
      <c r="A17" s="33">
        <v>58</v>
      </c>
      <c r="B17" s="33">
        <v>465899</v>
      </c>
      <c r="C17" t="s" s="33">
        <v>34</v>
      </c>
      <c r="D17" s="33">
        <v>25.55</v>
      </c>
      <c r="E17" t="s" s="33">
        <v>32</v>
      </c>
      <c r="F17" t="s" s="33">
        <v>33</v>
      </c>
    </row>
    <row r="18" spans="1:6" x14ac:dyDescent="0.35">
      <c r="A18" s="33">
        <v>57</v>
      </c>
      <c r="B18" s="33">
        <v>465888</v>
      </c>
      <c r="C18" t="s" s="33">
        <v>35</v>
      </c>
      <c r="D18" s="33">
        <v>2.99</v>
      </c>
      <c r="E18" t="s" s="33">
        <v>29</v>
      </c>
      <c r="F18" t="s" s="33">
        <v>30</v>
      </c>
    </row>
    <row r="19" spans="1:6" x14ac:dyDescent="0.35">
      <c r="A19" s="33">
        <v>18</v>
      </c>
      <c r="B19" s="33">
        <v>165332</v>
      </c>
      <c r="C19" t="s" s="33">
        <v>36</v>
      </c>
      <c r="D19" s="33">
        <v>6.45</v>
      </c>
      <c r="E19" t="s" s="33">
        <v>32</v>
      </c>
      <c r="F19" t="s" s="33">
        <v>24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G18"/>
  <sheetViews>
    <sheetView zoomScaleNormal="100" workbookViewId="0">
      <selection sqref="A1:G1"/>
    </sheetView>
  </sheetViews>
  <sheetFormatPr defaultRowHeight="17.25" x14ac:dyDescent="0.35"/>
  <cols>
    <col min="1" max="1" width="20.25" style="14" bestFit="1" customWidth="1"/>
    <col min="2" max="2" width="9.5" style="14" customWidth="1"/>
    <col min="3" max="3" width="26.625" style="14" customWidth="1"/>
    <col min="4" max="4" width="13.875" style="14" customWidth="1"/>
    <col min="5" max="5" width="17.5" style="14" customWidth="1"/>
    <col min="6" max="6" width="17.625" style="14" customWidth="1"/>
    <col min="7" max="7" width="13.75" style="14" customWidth="1"/>
    <col min="8" max="16384" width="9" style="14"/>
  </cols>
  <sheetData>
    <row r="1" spans="1:7" ht="27.75" x14ac:dyDescent="0.55000000000000004">
      <c r="A1" s="29" t="s">
        <v>44</v>
      </c>
      <c r="B1" s="29"/>
      <c r="C1" s="29"/>
      <c r="D1" s="29"/>
      <c r="E1" s="29"/>
      <c r="F1" s="29"/>
      <c r="G1" s="29"/>
    </row>
    <row r="2" spans="1:7" ht="24.75" thickBot="1" x14ac:dyDescent="0.55000000000000004">
      <c r="A2" s="30" t="s">
        <v>61</v>
      </c>
      <c r="B2" s="30"/>
      <c r="C2" s="30"/>
      <c r="D2" s="30"/>
      <c r="E2" s="30"/>
      <c r="F2" s="30"/>
      <c r="G2" s="30"/>
    </row>
    <row r="3" spans="1:7" ht="18" thickTop="1" x14ac:dyDescent="0.35"/>
    <row r="4" spans="1:7" x14ac:dyDescent="0.35">
      <c r="A4" s="47" t="s">
        <v>12</v>
      </c>
      <c r="B4" s="36">
        <f>SUM(A14:A18)</f>
        <v>265</v>
      </c>
    </row>
    <row r="5" spans="1:7" x14ac:dyDescent="0.35">
      <c r="A5" s="47" t="s">
        <v>13</v>
      </c>
      <c r="B5" s="53">
        <f>AVERAGE(D14:D18)</f>
        <v>9.6800000000000015</v>
      </c>
    </row>
    <row r="6" spans="1:7" x14ac:dyDescent="0.35">
      <c r="A6" s="47" t="s">
        <v>14</v>
      </c>
      <c r="B6" s="53">
        <f>MEDIAN(D14:D18)</f>
        <v>6.45</v>
      </c>
    </row>
    <row r="7" spans="1:7" x14ac:dyDescent="0.35">
      <c r="A7" s="47" t="s">
        <v>15</v>
      </c>
      <c r="B7" s="53">
        <f>MIN(D14:D18)</f>
        <v>2.99</v>
      </c>
    </row>
    <row r="8" spans="1:7" x14ac:dyDescent="0.35">
      <c r="A8" s="47" t="s">
        <v>16</v>
      </c>
      <c r="B8" s="53">
        <f>MAX(D14:D18)</f>
        <v>18.98</v>
      </c>
    </row>
    <row r="10" spans="1:7" x14ac:dyDescent="0.35">
      <c r="A10" s="40" t="s">
        <v>53</v>
      </c>
      <c r="B10" s="47">
        <f>COUNTIF(F14:F18,"Skiing")</f>
        <v>0</v>
      </c>
    </row>
    <row r="11" spans="1:7" x14ac:dyDescent="0.35">
      <c r="A11" s="39" t="s">
        <v>58</v>
      </c>
      <c r="B11" s="47">
        <v>353</v>
      </c>
    </row>
    <row r="13" spans="1:7" x14ac:dyDescent="0.35">
      <c r="A13" s="55" t="s">
        <v>17</v>
      </c>
      <c r="B13" s="56" t="s">
        <v>18</v>
      </c>
      <c r="C13" s="56" t="s">
        <v>19</v>
      </c>
      <c r="D13" s="56" t="s">
        <v>20</v>
      </c>
      <c r="E13" s="56" t="s">
        <v>21</v>
      </c>
      <c r="F13" s="56" t="s">
        <v>22</v>
      </c>
      <c r="G13" s="24" t="s">
        <v>23</v>
      </c>
    </row>
    <row r="14" spans="1:7" x14ac:dyDescent="0.35">
      <c r="A14" s="25">
        <v>58</v>
      </c>
      <c r="B14" s="26">
        <v>965888</v>
      </c>
      <c r="C14" s="26" t="s">
        <v>42</v>
      </c>
      <c r="D14" s="26">
        <v>2.99</v>
      </c>
      <c r="E14" s="26" t="s">
        <v>29</v>
      </c>
      <c r="F14" s="26" t="s">
        <v>25</v>
      </c>
      <c r="G14" s="27" t="str">
        <f t="shared" ref="G14:G18" si="0">IF(A14&lt;50,"Order","OK")</f>
        <v>OK</v>
      </c>
    </row>
    <row r="15" spans="1:7" x14ac:dyDescent="0.35">
      <c r="A15" s="25">
        <v>35</v>
      </c>
      <c r="B15" s="26">
        <v>658752</v>
      </c>
      <c r="C15" s="26" t="s">
        <v>43</v>
      </c>
      <c r="D15" s="26">
        <v>4.99</v>
      </c>
      <c r="E15" s="26" t="s">
        <v>29</v>
      </c>
      <c r="F15" s="26" t="s">
        <v>30</v>
      </c>
      <c r="G15" s="27" t="str">
        <f t="shared" si="0"/>
        <v>Order</v>
      </c>
    </row>
    <row r="16" spans="1:7" x14ac:dyDescent="0.35">
      <c r="A16" s="25">
        <v>18</v>
      </c>
      <c r="B16" s="26">
        <v>765332</v>
      </c>
      <c r="C16" s="26" t="s">
        <v>36</v>
      </c>
      <c r="D16" s="26">
        <v>6.45</v>
      </c>
      <c r="E16" s="26" t="s">
        <v>32</v>
      </c>
      <c r="F16" s="26" t="s">
        <v>24</v>
      </c>
      <c r="G16" s="27" t="str">
        <f t="shared" si="0"/>
        <v>Order</v>
      </c>
    </row>
    <row r="17" spans="1:7" x14ac:dyDescent="0.35">
      <c r="A17" s="25">
        <v>58</v>
      </c>
      <c r="B17" s="26">
        <v>729567</v>
      </c>
      <c r="C17" s="26" t="s">
        <v>38</v>
      </c>
      <c r="D17" s="26">
        <v>14.99</v>
      </c>
      <c r="E17" s="26" t="s">
        <v>32</v>
      </c>
      <c r="F17" s="26" t="s">
        <v>24</v>
      </c>
      <c r="G17" s="27" t="str">
        <f t="shared" si="0"/>
        <v>OK</v>
      </c>
    </row>
    <row r="18" spans="1:7" x14ac:dyDescent="0.35">
      <c r="A18" s="25">
        <v>96</v>
      </c>
      <c r="B18" s="26">
        <v>796689</v>
      </c>
      <c r="C18" s="26" t="s">
        <v>37</v>
      </c>
      <c r="D18" s="26">
        <v>18.98</v>
      </c>
      <c r="E18" s="26" t="s">
        <v>29</v>
      </c>
      <c r="F18" s="26" t="s">
        <v>24</v>
      </c>
      <c r="G18" s="27" t="str">
        <f t="shared" si="0"/>
        <v>OK</v>
      </c>
    </row>
  </sheetData>
  <mergeCells count="2">
    <mergeCell ref="A1:G1"/>
    <mergeCell ref="A2:G2"/>
  </mergeCells>
  <conditionalFormatting sqref="G14:G18">
    <cfRule type="containsText" dxfId="2" priority="2" operator="containsText" text="Order">
      <formula>NOT(ISERROR(SEARCH("Order",G14)))</formula>
    </cfRule>
    <cfRule type="containsText" dxfId="1" priority="3" operator="containsText" text="Order">
      <formula>NOT(ISERROR(SEARCH("Order",G14)))</formula>
    </cfRule>
    <cfRule type="containsText" dxfId="0" priority="4" operator="containsText" text="Order">
      <formula>NOT(ISERROR(SEARCH("Order",G14)))</formula>
    </cfRule>
  </conditionalFormatting>
  <conditionalFormatting sqref="A14:A18">
    <cfRule type="dataBar" priority="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{1485DDDF-C994-453C-8998-89887F830C99}</x14:id>
        </ext>
      </extLst>
    </cfRule>
  </conditionalFormatting>
  <printOptions horizontalCentered="1"/>
  <pageMargins left="0.7" right="0.7" top="0.75" bottom="0.75" header="0.3" footer="0.3"/>
  <pageSetup orientation="landscape" r:id="rId1"/>
  <headerFooter>
    <oddFooter>&amp;L&amp;F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485DDDF-C994-453C-8998-89887F830C9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A14:A18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8"/>
  <sheetViews>
    <sheetView zoomScaleNormal="100" workbookViewId="0">
      <selection sqref="A1:C1"/>
    </sheetView>
  </sheetViews>
  <sheetFormatPr defaultRowHeight="17.25" x14ac:dyDescent="0.35"/>
  <cols>
    <col min="1" max="3" width="21.25" style="14" customWidth="1"/>
    <col min="4" max="16384" width="9" style="14"/>
  </cols>
  <sheetData>
    <row r="1" spans="1:3" ht="27.75" x14ac:dyDescent="0.55000000000000004">
      <c r="A1" s="29" t="s">
        <v>41</v>
      </c>
      <c r="B1" s="29"/>
      <c r="C1" s="29"/>
    </row>
    <row r="2" spans="1:3" ht="24.75" thickBot="1" x14ac:dyDescent="0.55000000000000004">
      <c r="A2" s="30" t="s">
        <v>61</v>
      </c>
      <c r="B2" s="30"/>
      <c r="C2" s="30"/>
    </row>
    <row r="3" spans="1:3" ht="18.75" thickTop="1" thickBot="1" x14ac:dyDescent="0.4">
      <c r="B3" s="34" t="s">
        <v>39</v>
      </c>
      <c r="C3" s="34" t="s">
        <v>40</v>
      </c>
    </row>
    <row r="4" spans="1:3" x14ac:dyDescent="0.35">
      <c r="A4" s="35" t="s">
        <v>12</v>
      </c>
      <c r="B4" s="36"/>
      <c r="C4" s="36"/>
    </row>
    <row r="5" spans="1:3" x14ac:dyDescent="0.35">
      <c r="A5" s="35" t="s">
        <v>13</v>
      </c>
      <c r="B5" s="53"/>
      <c r="C5" s="53"/>
    </row>
    <row r="6" spans="1:3" x14ac:dyDescent="0.35">
      <c r="A6" s="35" t="s">
        <v>14</v>
      </c>
      <c r="B6" s="53"/>
      <c r="C6" s="53"/>
    </row>
    <row r="7" spans="1:3" x14ac:dyDescent="0.35">
      <c r="A7" s="35" t="s">
        <v>15</v>
      </c>
      <c r="B7" s="53"/>
      <c r="C7" s="53"/>
    </row>
    <row r="8" spans="1:3" x14ac:dyDescent="0.35">
      <c r="A8" s="35" t="s">
        <v>16</v>
      </c>
      <c r="B8" s="53"/>
      <c r="C8" s="53"/>
    </row>
  </sheetData>
  <mergeCells count="2">
    <mergeCell ref="A1:C1"/>
    <mergeCell ref="A2:C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23"/>
  <sheetViews>
    <sheetView zoomScaleNormal="100" workbookViewId="0">
      <selection sqref="A1:G1"/>
    </sheetView>
  </sheetViews>
  <sheetFormatPr defaultRowHeight="17.25" x14ac:dyDescent="0.35"/>
  <cols>
    <col min="1" max="1" width="20" customWidth="1"/>
    <col min="2" max="6" width="13.75" customWidth="1"/>
    <col min="7" max="7" width="11.25" customWidth="1"/>
    <col min="9" max="9" width="19.75" bestFit="1" customWidth="1"/>
  </cols>
  <sheetData>
    <row r="1" spans="1:7" ht="27.75" x14ac:dyDescent="0.55000000000000004">
      <c r="A1" s="31" t="s">
        <v>52</v>
      </c>
      <c r="B1" s="31"/>
      <c r="C1" s="31"/>
      <c r="D1" s="31"/>
      <c r="E1" s="31"/>
      <c r="F1" s="31"/>
      <c r="G1" s="31"/>
    </row>
    <row r="2" spans="1:7" ht="24.75" thickBot="1" x14ac:dyDescent="0.55000000000000004">
      <c r="A2" s="32" t="s">
        <v>62</v>
      </c>
      <c r="B2" s="32"/>
      <c r="C2" s="32"/>
      <c r="D2" s="32"/>
      <c r="E2" s="32"/>
      <c r="F2" s="32"/>
      <c r="G2" s="32"/>
    </row>
    <row r="3" spans="1:7" ht="18" thickTop="1" x14ac:dyDescent="0.35"/>
    <row r="4" spans="1:7" x14ac:dyDescent="0.35">
      <c r="B4" t="s" s="33">
        <v>0</v>
      </c>
      <c r="C4" t="s" s="33">
        <v>1</v>
      </c>
      <c r="D4" t="s" s="33">
        <v>2</v>
      </c>
      <c r="E4" t="s" s="33">
        <v>3</v>
      </c>
      <c r="F4" t="s" s="33">
        <v>45</v>
      </c>
      <c r="G4" s="47" t="s">
        <v>59</v>
      </c>
    </row>
    <row r="5" spans="1:7" x14ac:dyDescent="0.35">
      <c r="A5" s="37" t="s">
        <v>47</v>
      </c>
      <c r="B5" s="45">
        <v>4458578</v>
      </c>
      <c r="C5" s="45">
        <v>4678712</v>
      </c>
      <c r="D5" s="45">
        <v>4887953</v>
      </c>
      <c r="E5" s="45">
        <v>5325215</v>
      </c>
      <c r="F5" s="45"/>
      <c r="G5" s="54"/>
    </row>
    <row r="6" spans="1:7" x14ac:dyDescent="0.35">
      <c r="A6" s="37" t="s">
        <v>48</v>
      </c>
      <c r="B6" s="48">
        <v>1311774</v>
      </c>
      <c r="C6" s="48">
        <v>1587963</v>
      </c>
      <c r="D6" s="48">
        <v>1689563</v>
      </c>
      <c r="E6" s="48">
        <v>1856878</v>
      </c>
      <c r="F6" s="48"/>
      <c r="G6" s="54"/>
    </row>
    <row r="7" spans="1:7" x14ac:dyDescent="0.35">
      <c r="A7" s="37" t="s">
        <v>49</v>
      </c>
      <c r="B7" s="48">
        <v>1317470</v>
      </c>
      <c r="C7" s="48">
        <v>1317470</v>
      </c>
      <c r="D7" s="48">
        <v>1317470</v>
      </c>
      <c r="E7" s="48">
        <v>1317470</v>
      </c>
      <c r="F7" s="48"/>
      <c r="G7" s="54"/>
    </row>
    <row r="8" spans="1:7" x14ac:dyDescent="0.35">
      <c r="A8" s="37" t="s">
        <v>50</v>
      </c>
      <c r="B8" s="48">
        <v>129713</v>
      </c>
      <c r="C8" s="48">
        <v>138963</v>
      </c>
      <c r="D8" s="48">
        <v>115786</v>
      </c>
      <c r="E8" s="48">
        <v>128963</v>
      </c>
      <c r="F8" s="48"/>
      <c r="G8" s="54"/>
    </row>
    <row r="9" spans="1:7" x14ac:dyDescent="0.35">
      <c r="A9" s="37" t="s">
        <v>51</v>
      </c>
      <c r="B9" s="48">
        <v>964872</v>
      </c>
      <c r="C9" s="48">
        <v>1184532</v>
      </c>
      <c r="D9" s="48">
        <v>1278741</v>
      </c>
      <c r="E9" s="48">
        <v>1581372</v>
      </c>
      <c r="F9" s="48"/>
      <c r="G9" s="54"/>
    </row>
    <row r="10" spans="1:7" x14ac:dyDescent="0.35">
      <c r="A10" s="37" t="s">
        <v>46</v>
      </c>
      <c r="B10" s="45"/>
      <c r="C10" s="45"/>
      <c r="D10" s="45"/>
      <c r="E10" s="45"/>
      <c r="F10" s="45"/>
      <c r="G10" s="38"/>
    </row>
    <row r="20" spans="1:7" x14ac:dyDescent="0.35">
      <c r="A20" s="46" t="s">
        <v>54</v>
      </c>
      <c r="B20" s="46"/>
      <c r="C20" s="46"/>
      <c r="D20" s="46"/>
      <c r="E20" s="46"/>
      <c r="F20" s="46"/>
      <c r="G20" s="46"/>
    </row>
    <row r="21" spans="1:7" x14ac:dyDescent="0.35">
      <c r="A21" s="41" t="s">
        <v>55</v>
      </c>
      <c r="B21" s="42">
        <v>3.5000000000000003E-2</v>
      </c>
      <c r="C21" s="38"/>
      <c r="D21" s="38"/>
      <c r="E21" s="38"/>
      <c r="F21" s="38"/>
    </row>
    <row r="22" spans="1:7" ht="18" thickBot="1" x14ac:dyDescent="0.4">
      <c r="A22" s="43" t="s">
        <v>56</v>
      </c>
      <c r="B22" s="44">
        <v>2017</v>
      </c>
      <c r="C22" s="44">
        <v>2018</v>
      </c>
      <c r="D22" s="44">
        <v>2019</v>
      </c>
      <c r="E22" s="44">
        <v>2020</v>
      </c>
      <c r="F22" s="44">
        <v>2021</v>
      </c>
    </row>
    <row r="23" spans="1:7" x14ac:dyDescent="0.35">
      <c r="A23" s="43" t="s">
        <v>57</v>
      </c>
      <c r="B23" s="45"/>
      <c r="C23" s="45"/>
      <c r="D23" s="45"/>
      <c r="E23" s="45"/>
      <c r="F23" s="45"/>
    </row>
  </sheetData>
  <mergeCells count="2">
    <mergeCell ref="A1:G1"/>
    <mergeCell ref="A2:G2"/>
  </mergeCells>
  <pageMargins left="0.7" right="0.7" top="0.75" bottom="0.75" header="0.3" footer="0.3"/>
  <pageSetup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defaultRowHeight="17.25" x14ac:dyDescent="0.35"/>
  <cols>
    <col min="1" max="1" width="18.375" bestFit="1" customWidth="1"/>
  </cols>
  <sheetData>
    <row r="1" spans="1:1" x14ac:dyDescent="0.35">
      <c r="A1" s="47"/>
    </row>
    <row r="2" spans="1:1" x14ac:dyDescent="0.35">
      <c r="A2" t="s" s="33">
        <v>65</v>
      </c>
    </row>
    <row r="3" spans="1:1" x14ac:dyDescent="0.35">
      <c r="A3" s="47" t="s">
        <v>68</v>
      </c>
    </row>
    <row r="4" spans="1:1" x14ac:dyDescent="0.35">
      <c r="A4" s="47" t="s">
        <v>66</v>
      </c>
    </row>
    <row r="5" spans="1:1" x14ac:dyDescent="0.35">
      <c r="A5" s="47" t="s">
        <v>63</v>
      </c>
    </row>
    <row r="6" spans="1:1" x14ac:dyDescent="0.35">
      <c r="A6" s="47" t="s">
        <v>67</v>
      </c>
    </row>
    <row r="7" spans="1:1" x14ac:dyDescent="0.35">
      <c r="A7" s="47" t="s">
        <v>69</v>
      </c>
    </row>
    <row r="8" spans="1:1" x14ac:dyDescent="0.35">
      <c r="A8" s="47" t="s">
        <v>64</v>
      </c>
    </row>
  </sheetData>
  <sortState ref="A2:C20">
    <sortCondition ref="A2"/>
  </sortState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e225f28461a14bab" /></Relationships>
</file>

<file path=customXML/item.xml><?xml version="1.0" encoding="utf-8"?>
<project>
  <id>olqst9RuEVbqaq/rrqf8o3yWBleRwHTTDksTuXzZWlg=-~xnO+Of3kxbNfnGQ8uTOuPg==</id>
</project>
</file>

<file path=customXML/itemProps.xml><?xml version="1.0" encoding="utf-8"?>
<ds:datastoreItem xmlns:ds="http://schemas.openxmlformats.org/officedocument/2006/2/customXml" ds:itemID="{C66AC4F1-97D3-4D10-8D07-51E6CC79AD91}">
  <ds:schemaRefs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Net Sales</vt:lpstr>
      <vt:lpstr>Seattle Inventory</vt:lpstr>
      <vt:lpstr>Denver Inventory</vt:lpstr>
      <vt:lpstr>Inventory Summary</vt:lpstr>
      <vt:lpstr>Annual Expenses</vt:lpstr>
      <vt:lpstr>Sales Reps</vt:lpstr>
      <vt:lpstr>'Denver Inventory'!Print_Titles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GO! Series</dc:creator>
  <cp:lastModifiedBy>Jennifer Hurley</cp:lastModifiedBy>
  <cp:lastPrinted>2010-05-03T18:50:20Z</cp:lastPrinted>
  <dcterms:created xsi:type="dcterms:W3CDTF">2009-01-23T15:53:37Z</dcterms:created>
  <dcterms:modified xsi:type="dcterms:W3CDTF">2013-07-24T17:24:45Z</dcterms:modified>
</cp:coreProperties>
</file>